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70" activeTab="0"/>
  </bookViews>
  <sheets>
    <sheet name="Sheet1" sheetId="1" r:id="rId1"/>
  </sheets>
  <definedNames>
    <definedName name="_xlnm.Print_Area" localSheetId="0">'Sheet1'!$A$1:$AK$17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<sst xmlns="http://schemas.openxmlformats.org/spreadsheetml/2006/main" count="27" uniqueCount="22">
  <si>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</si>
  <si>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</si>
  <si>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</si>
  <si>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</si>
  <si>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</si>
  <si>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</si>
  <si>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</si>
  <si>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</si>
  <si>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</si>
  <si>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</si>
  <si>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</si>
  <si>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</si>
  <si>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</si>
  <si>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</si>
  <si>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</si>
  <si>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</si>
  <si>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</si>
  <si>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</si>
  <si>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 xml:space="preserve">                     ΤΟΝ ΝΟΕΜΒΡΙΟ ΤΟΥ 2019 ΚΑΙ 2020</t>
  </si>
  <si>
    <t>ΑΛΛΟΔΑΠΟΙ ΜΕ ΚΥΠΡΙΑΚΗ ΥΠΗΚΟΟΤΗΤΑ</t>
  </si>
  <si>
    <t>ΕΥΡΩΠΑΙΟΙ ΜΕ ΚΥΠΡΙΑΚΗ ΥΠΗΚΟΟΤΗΤΑ</t>
  </si>
  <si>
    <t>ΕΥΡΩΠΑΙΟΙ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</si>
</sst>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tabSelected="1" zoomScale="75" zoomScaleNormal="75" zoomScalePageLayoutView="0" workbookViewId="0" topLeftCell="A1">
      <selection activeCell="AB18" sqref="AB18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8.00390625" style="0" customWidth="1"/>
  </cols>
  <sheetData>
    <row r="1" spans="1:37" ht="15">
      <c r="A1" s="3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18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39" t="s">
        <v>0</v>
      </c>
      <c r="C4" s="40"/>
      <c r="D4" s="40"/>
      <c r="E4" s="40"/>
      <c r="F4" s="40"/>
      <c r="G4" s="41"/>
      <c r="H4" s="44" t="s">
        <v>14</v>
      </c>
      <c r="I4" s="44"/>
      <c r="J4" s="44"/>
      <c r="K4" s="44"/>
      <c r="L4" s="44"/>
      <c r="M4" s="44"/>
      <c r="N4" s="39" t="s">
        <v>17</v>
      </c>
      <c r="O4" s="40"/>
      <c r="P4" s="40"/>
      <c r="Q4" s="40"/>
      <c r="R4" s="40"/>
      <c r="S4" s="41"/>
      <c r="T4" s="44" t="s">
        <v>1</v>
      </c>
      <c r="U4" s="44"/>
      <c r="V4" s="44"/>
      <c r="W4" s="44"/>
      <c r="X4" s="44"/>
      <c r="Y4" s="44"/>
      <c r="Z4" s="44" t="s">
        <v>2</v>
      </c>
      <c r="AA4" s="44"/>
      <c r="AB4" s="44"/>
      <c r="AC4" s="44"/>
      <c r="AD4" s="44"/>
      <c r="AE4" s="44"/>
      <c r="AF4" s="44" t="s">
        <v>3</v>
      </c>
      <c r="AG4" s="44"/>
      <c r="AH4" s="44"/>
      <c r="AI4" s="44"/>
      <c r="AJ4" s="44"/>
      <c r="AK4" s="47"/>
    </row>
    <row r="5" spans="1:37" ht="15">
      <c r="A5" s="7"/>
      <c r="B5" s="42">
        <v>2019</v>
      </c>
      <c r="C5" s="43"/>
      <c r="D5" s="42">
        <v>2020</v>
      </c>
      <c r="E5" s="43"/>
      <c r="F5" s="42" t="s">
        <v>4</v>
      </c>
      <c r="G5" s="43"/>
      <c r="H5" s="42">
        <v>2019</v>
      </c>
      <c r="I5" s="43"/>
      <c r="J5" s="42">
        <v>2020</v>
      </c>
      <c r="K5" s="43"/>
      <c r="L5" s="45" t="s">
        <v>4</v>
      </c>
      <c r="M5" s="45"/>
      <c r="N5" s="42">
        <v>2019</v>
      </c>
      <c r="O5" s="43"/>
      <c r="P5" s="42">
        <v>2020</v>
      </c>
      <c r="Q5" s="43"/>
      <c r="R5" s="42" t="s">
        <v>4</v>
      </c>
      <c r="S5" s="43"/>
      <c r="T5" s="42">
        <v>2019</v>
      </c>
      <c r="U5" s="43"/>
      <c r="V5" s="42">
        <v>2020</v>
      </c>
      <c r="W5" s="43"/>
      <c r="X5" s="45" t="s">
        <v>4</v>
      </c>
      <c r="Y5" s="45"/>
      <c r="Z5" s="42">
        <v>2019</v>
      </c>
      <c r="AA5" s="43"/>
      <c r="AB5" s="42">
        <v>2020</v>
      </c>
      <c r="AC5" s="43"/>
      <c r="AD5" s="45" t="s">
        <v>4</v>
      </c>
      <c r="AE5" s="45"/>
      <c r="AF5" s="42">
        <v>2019</v>
      </c>
      <c r="AG5" s="43"/>
      <c r="AH5" s="42">
        <v>2020</v>
      </c>
      <c r="AI5" s="43"/>
      <c r="AJ5" s="45" t="s">
        <v>4</v>
      </c>
      <c r="AK5" s="48"/>
    </row>
    <row r="6" spans="1:39" ht="26.25" customHeight="1">
      <c r="A6" s="9" t="s">
        <v>7</v>
      </c>
      <c r="B6" s="20">
        <v>4757</v>
      </c>
      <c r="C6" s="19">
        <f>B6/B15</f>
        <v>0.7634408602150538</v>
      </c>
      <c r="D6" s="20">
        <v>7097</v>
      </c>
      <c r="E6" s="19">
        <f>D6/D15</f>
        <v>0.7769870812349463</v>
      </c>
      <c r="F6" s="21">
        <f aca="true" t="shared" si="0" ref="F6:F15">D6-B6</f>
        <v>2340</v>
      </c>
      <c r="G6" s="19">
        <f aca="true" t="shared" si="1" ref="G6:G15">F6/B6</f>
        <v>0.4919066638637797</v>
      </c>
      <c r="H6" s="20">
        <v>2565</v>
      </c>
      <c r="I6" s="19">
        <f>H6/H15</f>
        <v>0.45166402535657685</v>
      </c>
      <c r="J6" s="20">
        <v>2675</v>
      </c>
      <c r="K6" s="19">
        <f>J6/J15</f>
        <v>0.47496448863636365</v>
      </c>
      <c r="L6" s="21">
        <f aca="true" t="shared" si="2" ref="L6:L15">J6-H6</f>
        <v>110</v>
      </c>
      <c r="M6" s="19">
        <f aca="true" t="shared" si="3" ref="M6:M15">L6/H6</f>
        <v>0.042884990253411304</v>
      </c>
      <c r="N6" s="20">
        <v>2917</v>
      </c>
      <c r="O6" s="19">
        <f>N6/N15</f>
        <v>0.7047596037690264</v>
      </c>
      <c r="P6" s="20">
        <v>4192</v>
      </c>
      <c r="Q6" s="19">
        <f>P6/P15</f>
        <v>0.7043010752688172</v>
      </c>
      <c r="R6" s="21">
        <f>P6-N6</f>
        <v>1275</v>
      </c>
      <c r="S6" s="19">
        <f>R6/N6</f>
        <v>0.43709290366815223</v>
      </c>
      <c r="T6" s="20">
        <v>3609</v>
      </c>
      <c r="U6" s="19">
        <f>T6/T15</f>
        <v>0.7018669778296382</v>
      </c>
      <c r="V6" s="20">
        <v>5413</v>
      </c>
      <c r="W6" s="19">
        <f>V6/V15</f>
        <v>0.6954008221993834</v>
      </c>
      <c r="X6" s="21">
        <f>V6-T6</f>
        <v>1804</v>
      </c>
      <c r="Y6" s="19">
        <f>X6/T6</f>
        <v>0.4998614574674425</v>
      </c>
      <c r="Z6" s="20">
        <v>1504</v>
      </c>
      <c r="AA6" s="19">
        <f>Z6/Z15</f>
        <v>0.4552058111380145</v>
      </c>
      <c r="AB6" s="20">
        <v>2141</v>
      </c>
      <c r="AC6" s="19">
        <f>AB6/AB15</f>
        <v>0.47950727883538635</v>
      </c>
      <c r="AD6" s="21">
        <f>AB6-Z6</f>
        <v>637</v>
      </c>
      <c r="AE6" s="19">
        <f>AD6/Z6</f>
        <v>0.42353723404255317</v>
      </c>
      <c r="AF6" s="21">
        <f aca="true" t="shared" si="4" ref="AF6:AF15">SUM(B6,H6,N6,T6,Z6)</f>
        <v>15352</v>
      </c>
      <c r="AG6" s="19">
        <f>AF6/AF15</f>
        <v>0.6267401510512349</v>
      </c>
      <c r="AH6" s="21">
        <f>SUM(D6,J6,P6,V6,AB6)</f>
        <v>21518</v>
      </c>
      <c r="AI6" s="22">
        <f>AH6/AH15</f>
        <v>0.652713319379986</v>
      </c>
      <c r="AJ6" s="21">
        <f>AH6-AF6</f>
        <v>6166</v>
      </c>
      <c r="AK6" s="23">
        <f>AJ6/AF6</f>
        <v>0.4016414799374674</v>
      </c>
      <c r="AL6" s="1"/>
      <c r="AM6" s="1"/>
    </row>
    <row r="7" spans="1:39" ht="26.25" customHeight="1">
      <c r="A7" s="10" t="s">
        <v>21</v>
      </c>
      <c r="B7" s="20">
        <v>765</v>
      </c>
      <c r="C7" s="19">
        <f>B7/B15</f>
        <v>0.12277323062108811</v>
      </c>
      <c r="D7" s="20">
        <v>1056</v>
      </c>
      <c r="E7" s="19">
        <f>D7/D15</f>
        <v>0.11561199912415152</v>
      </c>
      <c r="F7" s="21">
        <f t="shared" si="0"/>
        <v>291</v>
      </c>
      <c r="G7" s="19">
        <f t="shared" si="1"/>
        <v>0.3803921568627451</v>
      </c>
      <c r="H7" s="20">
        <v>2706</v>
      </c>
      <c r="I7" s="19">
        <f>H7/H15</f>
        <v>0.47649234020073955</v>
      </c>
      <c r="J7" s="20">
        <v>2321</v>
      </c>
      <c r="K7" s="19">
        <f>J7/J15</f>
        <v>0.412109375</v>
      </c>
      <c r="L7" s="21">
        <f t="shared" si="2"/>
        <v>-385</v>
      </c>
      <c r="M7" s="19">
        <f t="shared" si="3"/>
        <v>-0.14227642276422764</v>
      </c>
      <c r="N7" s="20">
        <v>817</v>
      </c>
      <c r="O7" s="19">
        <f>N7/N15</f>
        <v>0.19739067407586375</v>
      </c>
      <c r="P7" s="20">
        <v>1149</v>
      </c>
      <c r="Q7" s="19">
        <f>P7/P15</f>
        <v>0.1930443548387097</v>
      </c>
      <c r="R7" s="21">
        <f aca="true" t="shared" si="5" ref="R7:R15">P7-N7</f>
        <v>332</v>
      </c>
      <c r="S7" s="19">
        <f aca="true" t="shared" si="6" ref="S7:S15">R7/N7</f>
        <v>0.40636474908200737</v>
      </c>
      <c r="T7" s="20">
        <v>879</v>
      </c>
      <c r="U7" s="19">
        <f>T7/T15</f>
        <v>0.1709451575262544</v>
      </c>
      <c r="V7" s="20">
        <v>1385</v>
      </c>
      <c r="W7" s="19">
        <f>V7/V15</f>
        <v>0.17792908530318602</v>
      </c>
      <c r="X7" s="21">
        <f aca="true" t="shared" si="7" ref="X7:X15">V7-T7</f>
        <v>506</v>
      </c>
      <c r="Y7" s="19">
        <f aca="true" t="shared" si="8" ref="Y7:Y15">X7/T7</f>
        <v>0.5756541524459613</v>
      </c>
      <c r="Z7" s="20">
        <v>1099</v>
      </c>
      <c r="AA7" s="19">
        <f>Z7/Z15</f>
        <v>0.3326271186440678</v>
      </c>
      <c r="AB7" s="20">
        <v>1208</v>
      </c>
      <c r="AC7" s="19">
        <f>AB7/AB15</f>
        <v>0.27054871220604704</v>
      </c>
      <c r="AD7" s="21">
        <f aca="true" t="shared" si="9" ref="AD7:AD15">AB7-Z7</f>
        <v>109</v>
      </c>
      <c r="AE7" s="19">
        <f aca="true" t="shared" si="10" ref="AE7:AE15">AD7/Z7</f>
        <v>0.09918107370336669</v>
      </c>
      <c r="AF7" s="21">
        <f t="shared" si="4"/>
        <v>6266</v>
      </c>
      <c r="AG7" s="19">
        <f>AF7/AF15</f>
        <v>0.2558073076137987</v>
      </c>
      <c r="AH7" s="21">
        <f aca="true" t="shared" si="11" ref="AH7:AH14">SUM(D7,J7,P7,V7,AB7)</f>
        <v>7119</v>
      </c>
      <c r="AI7" s="22">
        <f>AH7/AH15</f>
        <v>0.21594321594321594</v>
      </c>
      <c r="AJ7" s="21">
        <f aca="true" t="shared" si="12" ref="AJ7:AJ15">AH7-AF7</f>
        <v>853</v>
      </c>
      <c r="AK7" s="23">
        <f aca="true" t="shared" si="13" ref="AK7:AK15">AJ7/AF7</f>
        <v>0.13613150335142035</v>
      </c>
      <c r="AL7" s="1"/>
      <c r="AM7" s="1"/>
    </row>
    <row r="8" spans="1:39" ht="42.75" customHeight="1">
      <c r="A8" s="10" t="s">
        <v>20</v>
      </c>
      <c r="B8" s="20">
        <v>0</v>
      </c>
      <c r="C8" s="19">
        <f>B8/B15</f>
        <v>0</v>
      </c>
      <c r="D8" s="20">
        <v>1</v>
      </c>
      <c r="E8" s="19">
        <f>D8/D15</f>
        <v>0.00010948105977665864</v>
      </c>
      <c r="F8" s="21">
        <f t="shared" si="0"/>
        <v>1</v>
      </c>
      <c r="G8" s="19" t="e">
        <f t="shared" si="1"/>
        <v>#DIV/0!</v>
      </c>
      <c r="H8" s="20">
        <v>0</v>
      </c>
      <c r="I8" s="19">
        <f>H8/H15</f>
        <v>0</v>
      </c>
      <c r="J8" s="20">
        <v>0</v>
      </c>
      <c r="K8" s="19">
        <f>J8/J15</f>
        <v>0</v>
      </c>
      <c r="L8" s="21">
        <f t="shared" si="2"/>
        <v>0</v>
      </c>
      <c r="M8" s="19" t="e">
        <f t="shared" si="3"/>
        <v>#DIV/0!</v>
      </c>
      <c r="N8" s="20">
        <v>0</v>
      </c>
      <c r="O8" s="19">
        <f>N8/N15</f>
        <v>0</v>
      </c>
      <c r="P8" s="20">
        <v>0</v>
      </c>
      <c r="Q8" s="19">
        <f>P8/P15</f>
        <v>0</v>
      </c>
      <c r="R8" s="21">
        <f t="shared" si="5"/>
        <v>0</v>
      </c>
      <c r="S8" s="19" t="e">
        <f t="shared" si="6"/>
        <v>#DIV/0!</v>
      </c>
      <c r="T8" s="20">
        <v>0</v>
      </c>
      <c r="U8" s="19">
        <f>T8/T15</f>
        <v>0</v>
      </c>
      <c r="V8" s="20">
        <v>2</v>
      </c>
      <c r="W8" s="19">
        <f>V8/V15</f>
        <v>0.00025693730729701953</v>
      </c>
      <c r="X8" s="21">
        <f t="shared" si="7"/>
        <v>2</v>
      </c>
      <c r="Y8" s="19" t="e">
        <f t="shared" si="8"/>
        <v>#DIV/0!</v>
      </c>
      <c r="Z8" s="20">
        <v>0</v>
      </c>
      <c r="AA8" s="19">
        <f>Z8/Z15</f>
        <v>0</v>
      </c>
      <c r="AB8" s="20">
        <v>0</v>
      </c>
      <c r="AC8" s="19">
        <f>AB8/AB15</f>
        <v>0</v>
      </c>
      <c r="AD8" s="21">
        <f t="shared" si="9"/>
        <v>0</v>
      </c>
      <c r="AE8" s="19" t="e">
        <f t="shared" si="10"/>
        <v>#DIV/0!</v>
      </c>
      <c r="AF8" s="36">
        <f>SUM(B8,H8,N8,T8,Z8)</f>
        <v>0</v>
      </c>
      <c r="AG8" s="35">
        <f>AF8/AF11</f>
        <v>0</v>
      </c>
      <c r="AH8" s="36">
        <f>SUM(D8,J8,P8,V8,AB8)</f>
        <v>3</v>
      </c>
      <c r="AI8" s="37">
        <f>AH8/AH11</f>
        <v>0.0012998266897746968</v>
      </c>
      <c r="AJ8" s="36">
        <f>AH8-AF8</f>
        <v>3</v>
      </c>
      <c r="AK8" s="38" t="e">
        <f>AJ8/AF8</f>
        <v>#DIV/0!</v>
      </c>
      <c r="AL8" s="1"/>
      <c r="AM8" s="1"/>
    </row>
    <row r="9" spans="1:39" ht="18" customHeight="1">
      <c r="A9" s="10" t="s">
        <v>6</v>
      </c>
      <c r="B9" s="20">
        <v>209</v>
      </c>
      <c r="C9" s="19">
        <f>B9/B15</f>
        <v>0.0335419675814476</v>
      </c>
      <c r="D9" s="20">
        <v>255</v>
      </c>
      <c r="E9" s="19">
        <f>D9/D15</f>
        <v>0.027917670243047952</v>
      </c>
      <c r="F9" s="21">
        <f t="shared" si="0"/>
        <v>46</v>
      </c>
      <c r="G9" s="19">
        <f t="shared" si="1"/>
        <v>0.22009569377990432</v>
      </c>
      <c r="H9" s="20">
        <v>81</v>
      </c>
      <c r="I9" s="19">
        <f>H9/H15</f>
        <v>0.014263074484944533</v>
      </c>
      <c r="J9" s="20">
        <v>70</v>
      </c>
      <c r="K9" s="19">
        <f>J9/J15</f>
        <v>0.012428977272727272</v>
      </c>
      <c r="L9" s="21">
        <f t="shared" si="2"/>
        <v>-11</v>
      </c>
      <c r="M9" s="19">
        <f t="shared" si="3"/>
        <v>-0.13580246913580246</v>
      </c>
      <c r="N9" s="20">
        <v>74</v>
      </c>
      <c r="O9" s="19">
        <f>N9/N15</f>
        <v>0.01787871466537811</v>
      </c>
      <c r="P9" s="20">
        <v>94</v>
      </c>
      <c r="Q9" s="19">
        <f>P9/P15</f>
        <v>0.015793010752688172</v>
      </c>
      <c r="R9" s="21">
        <f t="shared" si="5"/>
        <v>20</v>
      </c>
      <c r="S9" s="19">
        <f t="shared" si="6"/>
        <v>0.2702702702702703</v>
      </c>
      <c r="T9" s="20">
        <v>108</v>
      </c>
      <c r="U9" s="19">
        <f>T9/T15</f>
        <v>0.021003500583430573</v>
      </c>
      <c r="V9" s="20">
        <v>162</v>
      </c>
      <c r="W9" s="19">
        <f>V9/V15</f>
        <v>0.02081192189105858</v>
      </c>
      <c r="X9" s="21">
        <f t="shared" si="7"/>
        <v>54</v>
      </c>
      <c r="Y9" s="19">
        <f t="shared" si="8"/>
        <v>0.5</v>
      </c>
      <c r="Z9" s="20">
        <v>292</v>
      </c>
      <c r="AA9" s="19">
        <f>Z9/Z15</f>
        <v>0.08837772397094432</v>
      </c>
      <c r="AB9" s="20">
        <v>387</v>
      </c>
      <c r="AC9" s="19">
        <f>AB9/AB15</f>
        <v>0.08667413213885779</v>
      </c>
      <c r="AD9" s="21">
        <f t="shared" si="9"/>
        <v>95</v>
      </c>
      <c r="AE9" s="19">
        <f t="shared" si="10"/>
        <v>0.3253424657534247</v>
      </c>
      <c r="AF9" s="21">
        <f t="shared" si="4"/>
        <v>764</v>
      </c>
      <c r="AG9" s="19">
        <f>AF9/AF15</f>
        <v>0.03119003878342519</v>
      </c>
      <c r="AH9" s="21">
        <f t="shared" si="11"/>
        <v>968</v>
      </c>
      <c r="AI9" s="22">
        <f>AH9/AH15</f>
        <v>0.029362696029362697</v>
      </c>
      <c r="AJ9" s="21">
        <f t="shared" si="12"/>
        <v>204</v>
      </c>
      <c r="AK9" s="23">
        <f t="shared" si="13"/>
        <v>0.2670157068062827</v>
      </c>
      <c r="AL9" s="1"/>
      <c r="AM9" s="1"/>
    </row>
    <row r="10" spans="1:39" s="31" customFormat="1" ht="17.25" customHeight="1">
      <c r="A10" s="9" t="s">
        <v>8</v>
      </c>
      <c r="B10" s="30">
        <v>35</v>
      </c>
      <c r="C10" s="19">
        <f>B10/B15</f>
        <v>0.005617075910768737</v>
      </c>
      <c r="D10" s="30">
        <v>47</v>
      </c>
      <c r="E10" s="19">
        <f>D10/D15</f>
        <v>0.005145609809502956</v>
      </c>
      <c r="F10" s="21">
        <f t="shared" si="0"/>
        <v>12</v>
      </c>
      <c r="G10" s="19">
        <f t="shared" si="1"/>
        <v>0.34285714285714286</v>
      </c>
      <c r="H10" s="30">
        <v>36</v>
      </c>
      <c r="I10" s="19">
        <f>H10/H15</f>
        <v>0.006339144215530904</v>
      </c>
      <c r="J10" s="30">
        <v>69</v>
      </c>
      <c r="K10" s="19">
        <f>J10/J15</f>
        <v>0.012251420454545454</v>
      </c>
      <c r="L10" s="21">
        <f t="shared" si="2"/>
        <v>33</v>
      </c>
      <c r="M10" s="19">
        <f t="shared" si="3"/>
        <v>0.9166666666666666</v>
      </c>
      <c r="N10" s="30">
        <v>29</v>
      </c>
      <c r="O10" s="19">
        <f>N10/N15</f>
        <v>0.007006523314810341</v>
      </c>
      <c r="P10" s="30">
        <v>30</v>
      </c>
      <c r="Q10" s="19">
        <f>P10/P15</f>
        <v>0.005040322580645161</v>
      </c>
      <c r="R10" s="21">
        <f t="shared" si="5"/>
        <v>1</v>
      </c>
      <c r="S10" s="19">
        <f t="shared" si="6"/>
        <v>0.034482758620689655</v>
      </c>
      <c r="T10" s="30">
        <v>26</v>
      </c>
      <c r="U10" s="19">
        <f>T10/T15</f>
        <v>0.005056398288603656</v>
      </c>
      <c r="V10" s="30">
        <v>28</v>
      </c>
      <c r="W10" s="19">
        <f>V10/V15</f>
        <v>0.0035971223021582736</v>
      </c>
      <c r="X10" s="21">
        <f t="shared" si="7"/>
        <v>2</v>
      </c>
      <c r="Y10" s="19">
        <f t="shared" si="8"/>
        <v>0.07692307692307693</v>
      </c>
      <c r="Z10" s="30">
        <v>9</v>
      </c>
      <c r="AA10" s="19">
        <f>Z10/Z15</f>
        <v>0.002723970944309927</v>
      </c>
      <c r="AB10" s="30">
        <v>9</v>
      </c>
      <c r="AC10" s="19">
        <f>AB10/AB15</f>
        <v>0.002015677491601344</v>
      </c>
      <c r="AD10" s="21">
        <f t="shared" si="9"/>
        <v>0</v>
      </c>
      <c r="AE10" s="19">
        <f t="shared" si="10"/>
        <v>0</v>
      </c>
      <c r="AF10" s="21">
        <f t="shared" si="4"/>
        <v>135</v>
      </c>
      <c r="AG10" s="19">
        <f>AF10/AF15</f>
        <v>0.005511328842620943</v>
      </c>
      <c r="AH10" s="21">
        <f t="shared" si="11"/>
        <v>183</v>
      </c>
      <c r="AI10" s="22">
        <f>AH10/AH15</f>
        <v>0.005551005551005551</v>
      </c>
      <c r="AJ10" s="21">
        <f t="shared" si="12"/>
        <v>48</v>
      </c>
      <c r="AK10" s="23">
        <f t="shared" si="13"/>
        <v>0.35555555555555557</v>
      </c>
      <c r="AL10" s="1"/>
      <c r="AM10" s="1"/>
    </row>
    <row r="11" spans="1:39" s="13" customFormat="1" ht="21.75" customHeight="1">
      <c r="A11" s="33" t="s">
        <v>9</v>
      </c>
      <c r="B11" s="20">
        <v>320</v>
      </c>
      <c r="C11" s="35">
        <f>B11/B15</f>
        <v>0.051356122612742736</v>
      </c>
      <c r="D11" s="34">
        <v>470</v>
      </c>
      <c r="E11" s="35">
        <f>D11/D15</f>
        <v>0.05145609809502956</v>
      </c>
      <c r="F11" s="36">
        <f t="shared" si="0"/>
        <v>150</v>
      </c>
      <c r="G11" s="35">
        <f t="shared" si="1"/>
        <v>0.46875</v>
      </c>
      <c r="H11" s="20">
        <v>284</v>
      </c>
      <c r="I11" s="35">
        <f>H11/H15</f>
        <v>0.05000880436696602</v>
      </c>
      <c r="J11" s="34">
        <v>490</v>
      </c>
      <c r="K11" s="35">
        <f>J11/J15</f>
        <v>0.08700284090909091</v>
      </c>
      <c r="L11" s="36">
        <f t="shared" si="2"/>
        <v>206</v>
      </c>
      <c r="M11" s="35">
        <f t="shared" si="3"/>
        <v>0.7253521126760564</v>
      </c>
      <c r="N11" s="20">
        <v>265</v>
      </c>
      <c r="O11" s="35">
        <f>N11/N15</f>
        <v>0.06402512684223242</v>
      </c>
      <c r="P11" s="34">
        <v>415</v>
      </c>
      <c r="Q11" s="35">
        <f>P11/P15</f>
        <v>0.06972446236559139</v>
      </c>
      <c r="R11" s="36">
        <f t="shared" si="5"/>
        <v>150</v>
      </c>
      <c r="S11" s="35">
        <f t="shared" si="6"/>
        <v>0.5660377358490566</v>
      </c>
      <c r="T11" s="20">
        <v>315</v>
      </c>
      <c r="U11" s="35">
        <f>T11/T15</f>
        <v>0.061260210035005834</v>
      </c>
      <c r="V11" s="34">
        <v>549</v>
      </c>
      <c r="W11" s="35">
        <f>V11/V15</f>
        <v>0.07052929085303186</v>
      </c>
      <c r="X11" s="36">
        <f t="shared" si="7"/>
        <v>234</v>
      </c>
      <c r="Y11" s="35">
        <f t="shared" si="8"/>
        <v>0.7428571428571429</v>
      </c>
      <c r="Z11" s="20">
        <v>165</v>
      </c>
      <c r="AA11" s="35">
        <f>Z11/Z15</f>
        <v>0.04993946731234867</v>
      </c>
      <c r="AB11" s="34">
        <v>384</v>
      </c>
      <c r="AC11" s="35">
        <f>AB11/AB15</f>
        <v>0.08600223964165733</v>
      </c>
      <c r="AD11" s="36">
        <f t="shared" si="9"/>
        <v>219</v>
      </c>
      <c r="AE11" s="35">
        <f t="shared" si="10"/>
        <v>1.3272727272727274</v>
      </c>
      <c r="AF11" s="36">
        <f t="shared" si="4"/>
        <v>1349</v>
      </c>
      <c r="AG11" s="35">
        <f>AF11/AF15</f>
        <v>0.05507246376811594</v>
      </c>
      <c r="AH11" s="36">
        <f t="shared" si="11"/>
        <v>2308</v>
      </c>
      <c r="AI11" s="37">
        <f>AH11/AH15</f>
        <v>0.07000940334273667</v>
      </c>
      <c r="AJ11" s="36">
        <f t="shared" si="12"/>
        <v>959</v>
      </c>
      <c r="AK11" s="38">
        <f>AJ11/AF11</f>
        <v>0.7108969607116382</v>
      </c>
      <c r="AL11" s="12"/>
      <c r="AM11" s="12"/>
    </row>
    <row r="12" spans="1:39" s="13" customFormat="1" ht="51" customHeight="1">
      <c r="A12" s="33" t="s">
        <v>19</v>
      </c>
      <c r="B12" s="20">
        <v>0</v>
      </c>
      <c r="C12" s="19">
        <f>B12/B15</f>
        <v>0</v>
      </c>
      <c r="D12" s="34">
        <v>1</v>
      </c>
      <c r="E12" s="35">
        <f>D12/D15</f>
        <v>0.00010948105977665864</v>
      </c>
      <c r="F12" s="36">
        <f t="shared" si="0"/>
        <v>1</v>
      </c>
      <c r="G12" s="35" t="e">
        <f t="shared" si="1"/>
        <v>#DIV/0!</v>
      </c>
      <c r="H12" s="20">
        <v>0</v>
      </c>
      <c r="I12" s="19">
        <f>H12/H15</f>
        <v>0</v>
      </c>
      <c r="J12" s="34">
        <v>0</v>
      </c>
      <c r="K12" s="35">
        <f>J12/J15</f>
        <v>0</v>
      </c>
      <c r="L12" s="36">
        <f t="shared" si="2"/>
        <v>0</v>
      </c>
      <c r="M12" s="35" t="e">
        <f t="shared" si="3"/>
        <v>#DIV/0!</v>
      </c>
      <c r="N12" s="20">
        <v>0</v>
      </c>
      <c r="O12" s="19">
        <f>N12/N15</f>
        <v>0</v>
      </c>
      <c r="P12" s="34">
        <v>0</v>
      </c>
      <c r="Q12" s="35">
        <f>P12/P15</f>
        <v>0</v>
      </c>
      <c r="R12" s="36">
        <f t="shared" si="5"/>
        <v>0</v>
      </c>
      <c r="S12" s="35" t="e">
        <f t="shared" si="6"/>
        <v>#DIV/0!</v>
      </c>
      <c r="T12" s="20">
        <v>0</v>
      </c>
      <c r="U12" s="19">
        <f>T12/T15</f>
        <v>0</v>
      </c>
      <c r="V12" s="34">
        <v>23</v>
      </c>
      <c r="W12" s="35">
        <f>V12/V15</f>
        <v>0.0029547790339157247</v>
      </c>
      <c r="X12" s="36">
        <f t="shared" si="7"/>
        <v>23</v>
      </c>
      <c r="Y12" s="35" t="e">
        <f t="shared" si="8"/>
        <v>#DIV/0!</v>
      </c>
      <c r="Z12" s="20">
        <v>0</v>
      </c>
      <c r="AA12" s="19">
        <f>Z12/Z15</f>
        <v>0</v>
      </c>
      <c r="AB12" s="34">
        <v>1</v>
      </c>
      <c r="AC12" s="35">
        <f>AB12/AB15</f>
        <v>0.00022396416573348266</v>
      </c>
      <c r="AD12" s="36">
        <f t="shared" si="9"/>
        <v>1</v>
      </c>
      <c r="AE12" s="35" t="e">
        <f t="shared" si="10"/>
        <v>#DIV/0!</v>
      </c>
      <c r="AF12" s="36">
        <f t="shared" si="4"/>
        <v>0</v>
      </c>
      <c r="AG12" s="35">
        <f>AF12/AF15</f>
        <v>0</v>
      </c>
      <c r="AH12" s="36">
        <f t="shared" si="11"/>
        <v>25</v>
      </c>
      <c r="AI12" s="37">
        <f>AH12/AH15</f>
        <v>0.000758334091667425</v>
      </c>
      <c r="AJ12" s="36">
        <f t="shared" si="12"/>
        <v>25</v>
      </c>
      <c r="AK12" s="38" t="e">
        <f>AJ12/AF12</f>
        <v>#DIV/0!</v>
      </c>
      <c r="AL12" s="12"/>
      <c r="AM12" s="12"/>
    </row>
    <row r="13" spans="1:39" ht="58.5" customHeight="1">
      <c r="A13" s="9" t="s">
        <v>10</v>
      </c>
      <c r="B13" s="20">
        <v>85</v>
      </c>
      <c r="C13" s="19">
        <f>B13/B15</f>
        <v>0.01364147006900979</v>
      </c>
      <c r="D13" s="20">
        <v>116</v>
      </c>
      <c r="E13" s="19">
        <f>D13/D15</f>
        <v>0.012699802934092402</v>
      </c>
      <c r="F13" s="21">
        <f t="shared" si="0"/>
        <v>31</v>
      </c>
      <c r="G13" s="19">
        <f t="shared" si="1"/>
        <v>0.36470588235294116</v>
      </c>
      <c r="H13" s="20">
        <v>2</v>
      </c>
      <c r="I13" s="19">
        <f>H13/H15</f>
        <v>0.00035217467864060575</v>
      </c>
      <c r="J13" s="20">
        <v>3</v>
      </c>
      <c r="K13" s="19">
        <f>J13/J15</f>
        <v>0.0005326704545454545</v>
      </c>
      <c r="L13" s="21">
        <f t="shared" si="2"/>
        <v>1</v>
      </c>
      <c r="M13" s="19">
        <f t="shared" si="3"/>
        <v>0.5</v>
      </c>
      <c r="N13" s="20">
        <v>15</v>
      </c>
      <c r="O13" s="19">
        <f>N13/N15</f>
        <v>0.00362406378352259</v>
      </c>
      <c r="P13" s="20">
        <v>39</v>
      </c>
      <c r="Q13" s="19">
        <f>P13/P15</f>
        <v>0.00655241935483871</v>
      </c>
      <c r="R13" s="21">
        <f t="shared" si="5"/>
        <v>24</v>
      </c>
      <c r="S13" s="19">
        <f t="shared" si="6"/>
        <v>1.6</v>
      </c>
      <c r="T13" s="20">
        <v>168</v>
      </c>
      <c r="U13" s="19">
        <f>T13/T15</f>
        <v>0.03267211201866978</v>
      </c>
      <c r="V13" s="20">
        <v>178</v>
      </c>
      <c r="W13" s="19">
        <f>V13/V15</f>
        <v>0.022867420349434738</v>
      </c>
      <c r="X13" s="21">
        <f t="shared" si="7"/>
        <v>10</v>
      </c>
      <c r="Y13" s="19">
        <f t="shared" si="8"/>
        <v>0.05952380952380952</v>
      </c>
      <c r="Z13" s="20">
        <v>210</v>
      </c>
      <c r="AA13" s="19">
        <f>Z13/Z15</f>
        <v>0.0635593220338983</v>
      </c>
      <c r="AB13" s="20">
        <v>309</v>
      </c>
      <c r="AC13" s="19">
        <f>AB13/AB15</f>
        <v>0.06920492721164613</v>
      </c>
      <c r="AD13" s="21">
        <f t="shared" si="9"/>
        <v>99</v>
      </c>
      <c r="AE13" s="19">
        <f t="shared" si="10"/>
        <v>0.4714285714285714</v>
      </c>
      <c r="AF13" s="21">
        <f t="shared" si="4"/>
        <v>480</v>
      </c>
      <c r="AG13" s="19">
        <f>AF13/AF15</f>
        <v>0.019595835884874464</v>
      </c>
      <c r="AH13" s="21">
        <f t="shared" si="11"/>
        <v>645</v>
      </c>
      <c r="AI13" s="22">
        <f>AH13/AH15</f>
        <v>0.019565019565019565</v>
      </c>
      <c r="AJ13" s="21">
        <f t="shared" si="12"/>
        <v>165</v>
      </c>
      <c r="AK13" s="23">
        <f t="shared" si="13"/>
        <v>0.34375</v>
      </c>
      <c r="AL13" s="1"/>
      <c r="AM13" s="1"/>
    </row>
    <row r="14" spans="1:39" ht="46.5" customHeight="1">
      <c r="A14" s="9" t="s">
        <v>11</v>
      </c>
      <c r="B14" s="20">
        <v>60</v>
      </c>
      <c r="C14" s="19">
        <f>B14/B15</f>
        <v>0.009629272989889264</v>
      </c>
      <c r="D14" s="20">
        <v>91</v>
      </c>
      <c r="E14" s="19">
        <f>D14/D15</f>
        <v>0.009962776439675936</v>
      </c>
      <c r="F14" s="21">
        <f t="shared" si="0"/>
        <v>31</v>
      </c>
      <c r="G14" s="19">
        <f t="shared" si="1"/>
        <v>0.5166666666666667</v>
      </c>
      <c r="H14" s="20">
        <v>5</v>
      </c>
      <c r="I14" s="19">
        <f>H14/H15</f>
        <v>0.0008804366966015144</v>
      </c>
      <c r="J14" s="20">
        <v>4</v>
      </c>
      <c r="K14" s="19">
        <f>J14/J15</f>
        <v>0.0007102272727272727</v>
      </c>
      <c r="L14" s="21">
        <f t="shared" si="2"/>
        <v>-1</v>
      </c>
      <c r="M14" s="19">
        <f t="shared" si="3"/>
        <v>-0.2</v>
      </c>
      <c r="N14" s="20">
        <v>22</v>
      </c>
      <c r="O14" s="19">
        <f>N14/N15</f>
        <v>0.005315293549166465</v>
      </c>
      <c r="P14" s="20">
        <v>33</v>
      </c>
      <c r="Q14" s="19">
        <f>P14/P15</f>
        <v>0.005544354838709678</v>
      </c>
      <c r="R14" s="21">
        <f t="shared" si="5"/>
        <v>11</v>
      </c>
      <c r="S14" s="19">
        <f t="shared" si="6"/>
        <v>0.5</v>
      </c>
      <c r="T14" s="20">
        <v>37</v>
      </c>
      <c r="U14" s="19">
        <f>T14/T15</f>
        <v>0.007195643718397511</v>
      </c>
      <c r="V14" s="20">
        <v>44</v>
      </c>
      <c r="W14" s="19">
        <f>V14/V15</f>
        <v>0.005652620760534429</v>
      </c>
      <c r="X14" s="21">
        <f t="shared" si="7"/>
        <v>7</v>
      </c>
      <c r="Y14" s="19">
        <f t="shared" si="8"/>
        <v>0.1891891891891892</v>
      </c>
      <c r="Z14" s="20">
        <v>25</v>
      </c>
      <c r="AA14" s="19">
        <f>Z14/Z15</f>
        <v>0.007566585956416465</v>
      </c>
      <c r="AB14" s="20">
        <v>26</v>
      </c>
      <c r="AC14" s="19">
        <f>AB14/AB15</f>
        <v>0.0058230683090705485</v>
      </c>
      <c r="AD14" s="21">
        <f t="shared" si="9"/>
        <v>1</v>
      </c>
      <c r="AE14" s="19">
        <f t="shared" si="10"/>
        <v>0.04</v>
      </c>
      <c r="AF14" s="21">
        <f t="shared" si="4"/>
        <v>149</v>
      </c>
      <c r="AG14" s="19">
        <f>AF14/AF15</f>
        <v>0.006082874055929782</v>
      </c>
      <c r="AH14" s="21">
        <f t="shared" si="11"/>
        <v>198</v>
      </c>
      <c r="AI14" s="22">
        <f>AH14/AH15</f>
        <v>0.006006006006006006</v>
      </c>
      <c r="AJ14" s="21">
        <f t="shared" si="12"/>
        <v>49</v>
      </c>
      <c r="AK14" s="23">
        <f t="shared" si="13"/>
        <v>0.3288590604026846</v>
      </c>
      <c r="AL14" s="1"/>
      <c r="AM14" s="1"/>
    </row>
    <row r="15" spans="1:39" ht="15.75" thickBot="1">
      <c r="A15" s="11" t="s">
        <v>5</v>
      </c>
      <c r="B15" s="20">
        <f>SUM(B6:B14)</f>
        <v>6231</v>
      </c>
      <c r="C15" s="25">
        <f>B15/B15</f>
        <v>1</v>
      </c>
      <c r="D15" s="24">
        <f>SUM(D6:D9,D10:D14)</f>
        <v>9134</v>
      </c>
      <c r="E15" s="25">
        <f>D15/D15</f>
        <v>1</v>
      </c>
      <c r="F15" s="26">
        <f t="shared" si="0"/>
        <v>2903</v>
      </c>
      <c r="G15" s="27">
        <f t="shared" si="1"/>
        <v>0.4658963248274755</v>
      </c>
      <c r="H15" s="29">
        <f>SUM(H6:H9,H10:H14)</f>
        <v>5679</v>
      </c>
      <c r="I15" s="25">
        <f>H15/H15</f>
        <v>1</v>
      </c>
      <c r="J15" s="24">
        <f>SUM(J6:J9,J10:J14)</f>
        <v>5632</v>
      </c>
      <c r="K15" s="25">
        <f>J15/J15</f>
        <v>1</v>
      </c>
      <c r="L15" s="26">
        <f t="shared" si="2"/>
        <v>-47</v>
      </c>
      <c r="M15" s="27">
        <f t="shared" si="3"/>
        <v>-0.008276104948054235</v>
      </c>
      <c r="N15" s="29">
        <f>SUM(N6:N9,N10:N14)</f>
        <v>4139</v>
      </c>
      <c r="O15" s="25">
        <f>N15/N15</f>
        <v>1</v>
      </c>
      <c r="P15" s="24">
        <f>SUM(P6:P9,P10:P14)</f>
        <v>5952</v>
      </c>
      <c r="Q15" s="25">
        <f>P15/P15</f>
        <v>1</v>
      </c>
      <c r="R15" s="26">
        <f t="shared" si="5"/>
        <v>1813</v>
      </c>
      <c r="S15" s="27">
        <f t="shared" si="6"/>
        <v>0.43802850930176374</v>
      </c>
      <c r="T15" s="29">
        <f>SUM(T10:T14,T6:T9)</f>
        <v>5142</v>
      </c>
      <c r="U15" s="25">
        <f>T15/T15</f>
        <v>1</v>
      </c>
      <c r="V15" s="24">
        <f>SUM(V6:V9,V10:V14)</f>
        <v>7784</v>
      </c>
      <c r="W15" s="25">
        <f>V15/V15</f>
        <v>1</v>
      </c>
      <c r="X15" s="26">
        <f t="shared" si="7"/>
        <v>2642</v>
      </c>
      <c r="Y15" s="27">
        <f t="shared" si="8"/>
        <v>0.513807856865033</v>
      </c>
      <c r="Z15" s="29">
        <f>SUM(Z10:Z14,Z6:Z9)</f>
        <v>3304</v>
      </c>
      <c r="AA15" s="25">
        <f>Z15/Z15</f>
        <v>1</v>
      </c>
      <c r="AB15" s="24">
        <f>SUM(AB6:AB9,AB10:AB14)</f>
        <v>4465</v>
      </c>
      <c r="AC15" s="25">
        <f>AB15/AB15</f>
        <v>1</v>
      </c>
      <c r="AD15" s="26">
        <f t="shared" si="9"/>
        <v>1161</v>
      </c>
      <c r="AE15" s="27">
        <f t="shared" si="10"/>
        <v>0.3513922518159806</v>
      </c>
      <c r="AF15" s="26">
        <f>SUM(B15,H15,N15,T15,Z15)</f>
        <v>24495</v>
      </c>
      <c r="AG15" s="25">
        <f>AF15/AF15</f>
        <v>1</v>
      </c>
      <c r="AH15" s="26">
        <f>SUM(D15,J15,P15,V15,AB15)</f>
        <v>32967</v>
      </c>
      <c r="AI15" s="25">
        <f>AH15/AH15</f>
        <v>1</v>
      </c>
      <c r="AJ15" s="26">
        <f t="shared" si="12"/>
        <v>8472</v>
      </c>
      <c r="AK15" s="28">
        <f t="shared" si="13"/>
        <v>0.3458665033680343</v>
      </c>
      <c r="AL15" s="1"/>
      <c r="AM15" s="1"/>
    </row>
    <row r="16" spans="1:37" ht="21.75" customHeight="1">
      <c r="A16" s="46" t="s">
        <v>15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1"/>
      <c r="S16" s="1"/>
      <c r="U16" s="1"/>
      <c r="V16" s="1"/>
      <c r="W16" s="1"/>
      <c r="X16" s="1"/>
      <c r="Y16" s="1"/>
      <c r="AA16" s="1"/>
      <c r="AB16" s="1"/>
      <c r="AC16" s="1"/>
      <c r="AD16" s="1"/>
      <c r="AE16" s="1"/>
      <c r="AF16" s="1"/>
      <c r="AG16" s="1"/>
      <c r="AH16" s="1"/>
      <c r="AI16" s="3"/>
      <c r="AJ16" s="1"/>
      <c r="AK16" s="1"/>
    </row>
    <row r="17" spans="1:27" ht="15">
      <c r="A17" s="4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/>
      <c r="O17" s="1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C18" s="1"/>
      <c r="D18" s="1"/>
      <c r="E18" s="1"/>
      <c r="F18" s="1"/>
      <c r="N18"/>
      <c r="O18" s="1"/>
      <c r="P18" s="6" t="s">
        <v>12</v>
      </c>
      <c r="Q18" s="1"/>
      <c r="S18" s="1"/>
      <c r="T18" s="1"/>
      <c r="U18" s="1"/>
      <c r="V18" s="1"/>
      <c r="W18" s="1"/>
      <c r="X18" s="1"/>
      <c r="Y18" s="1"/>
      <c r="Z18" s="1"/>
      <c r="AA18" s="1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6:Q16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2020-12-07T12:25:03Z</cp:lastPrinted>
  <dcterms:created xsi:type="dcterms:W3CDTF">2011-02-02T11:32:10Z</dcterms:created>
  <dcterms:modified xsi:type="dcterms:W3CDTF">2020-12-07T12:25:11Z</dcterms:modified>
  <cp:category/>
  <cp:version/>
  <cp:contentType/>
  <cp:contentStatus/>
</cp:coreProperties>
</file>